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fileSharing readOnlyRecommended="1"/>
  <workbookPr defaultThemeVersion="166925"/>
  <mc:AlternateContent xmlns:mc="http://schemas.openxmlformats.org/markup-compatibility/2006">
    <mc:Choice Requires="x15">
      <x15ac:absPath xmlns:x15ac="http://schemas.microsoft.com/office/spreadsheetml/2010/11/ac" url="/Users/hannah/Horizon Dropbox/Here and Now 2024/2024 showcase/2025 Open Call/"/>
    </mc:Choice>
  </mc:AlternateContent>
  <xr:revisionPtr revIDLastSave="0" documentId="8_{A189C1ED-904F-4B4D-9EC2-AEDC0B889678}" xr6:coauthVersionLast="47" xr6:coauthVersionMax="47" xr10:uidLastSave="{00000000-0000-0000-0000-000000000000}"/>
  <bookViews>
    <workbookView xWindow="3060" yWindow="2100" windowWidth="27640" windowHeight="15580" xr2:uid="{B5BC0D1E-92F1-1C40-80CA-3DD08BBA9039}"/>
  </bookViews>
  <sheets>
    <sheet name="GUIDELINES" sheetId="4" r:id="rId1"/>
    <sheet name="Budget Template" sheetId="2" r:id="rId2"/>
    <sheet name="Box Office Calculator"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E41" i="2"/>
  <c r="E33" i="2"/>
  <c r="E34" i="2"/>
  <c r="E20" i="2"/>
  <c r="E21" i="2"/>
  <c r="E52" i="2"/>
  <c r="E53" i="2"/>
  <c r="E54" i="2"/>
  <c r="E68" i="2"/>
  <c r="E69" i="2"/>
  <c r="E70" i="2"/>
  <c r="B8" i="5"/>
  <c r="E56" i="2"/>
  <c r="E55" i="2"/>
  <c r="E78" i="2"/>
  <c r="E82" i="2"/>
  <c r="E83" i="2"/>
  <c r="E77" i="2"/>
  <c r="E84" i="2" s="1"/>
  <c r="E48" i="2"/>
  <c r="E37" i="2"/>
  <c r="E19" i="2"/>
  <c r="E57" i="2"/>
  <c r="E67" i="2"/>
  <c r="E65" i="2"/>
  <c r="E18" i="2"/>
  <c r="E32" i="2"/>
  <c r="E22" i="2"/>
  <c r="E16" i="2"/>
  <c r="E5" i="2"/>
  <c r="E47" i="2"/>
  <c r="E46" i="2"/>
  <c r="E49" i="2" s="1"/>
  <c r="E45" i="2"/>
  <c r="E42" i="2"/>
  <c r="E40" i="2"/>
  <c r="E39" i="2"/>
  <c r="E38" i="2"/>
  <c r="E31" i="2"/>
  <c r="E30" i="2"/>
  <c r="E29" i="2"/>
  <c r="E28" i="2"/>
  <c r="E27" i="2"/>
  <c r="E26" i="2"/>
  <c r="E35" i="2" s="1"/>
  <c r="E25" i="2"/>
  <c r="E17" i="2"/>
  <c r="E13" i="2"/>
  <c r="E12" i="2"/>
  <c r="E11" i="2"/>
  <c r="E10" i="2"/>
  <c r="B9" i="5" l="1"/>
  <c r="B10" i="5" s="1"/>
  <c r="B11" i="5"/>
  <c r="B12" i="5" s="1"/>
  <c r="E43" i="2"/>
  <c r="E23" i="2"/>
  <c r="E14" i="2"/>
  <c r="E59" i="2" l="1"/>
  <c r="E60" i="2" s="1"/>
  <c r="B13" i="5"/>
  <c r="B14" i="5" s="1"/>
  <c r="E61" i="2"/>
  <c r="E66" i="2" l="1"/>
  <c r="E72" i="2" s="1"/>
  <c r="E74" i="2" s="1"/>
</calcChain>
</file>

<file path=xl/sharedStrings.xml><?xml version="1.0" encoding="utf-8"?>
<sst xmlns="http://schemas.openxmlformats.org/spreadsheetml/2006/main" count="158" uniqueCount="110">
  <si>
    <t xml:space="preserve">Here &amp; Now Showcase 2025 </t>
  </si>
  <si>
    <t xml:space="preserve">BUDGET GUIDELINES </t>
  </si>
  <si>
    <t xml:space="preserve">Please read carefully before completing. You should also refer to the Application Guidance Notes. </t>
  </si>
  <si>
    <t>GENERAL</t>
  </si>
  <si>
    <t xml:space="preserve">Your budget must be submitted using this template. </t>
  </si>
  <si>
    <t xml:space="preserve">Your budget must balance. </t>
  </si>
  <si>
    <t xml:space="preserve">This budget is an outline of your costs. Final budgets will be negotiated &amp; agreed after the show has been selected. </t>
  </si>
  <si>
    <t xml:space="preserve">We will support 1 week of prep inc. rehearsals &amp; 1 week of performances. </t>
  </si>
  <si>
    <t>For non-NPOs, we will also support additional preparation/ admin time for the Producer.</t>
  </si>
  <si>
    <t>Artists are welcome to perform for longer than 1 week, but Here &amp; Now's support can only cover the showcase week.</t>
  </si>
  <si>
    <t xml:space="preserve">EXPENDITURE </t>
  </si>
  <si>
    <t>Creative Team &amp; Producing Fees must be calculated on a weekly rate. This should be no more that £1k per person per week (1 week = 6 days max) &amp; no less than ITC minimum.</t>
  </si>
  <si>
    <t>You must include costs for at least one accessible performance (e.g BSL interpreted). Artists are responsible for organising &amp; managing accessible performances.</t>
  </si>
  <si>
    <t>There is a section at the end of the Budget Template for Personal Access Costs. Please do not include them in your main budget. These costs will be covered separately.</t>
  </si>
  <si>
    <t>INCOME NOTES</t>
  </si>
  <si>
    <t>Here &amp; Now can contribute up to £20k maximum. Selected projects are likely to receive support between £5k and £20k.</t>
  </si>
  <si>
    <t xml:space="preserve">You must use the estimated box office split as part of your income. Please use the Box Office Calculator tab to estimate this. </t>
  </si>
  <si>
    <t>Here &amp; Now will underwrite 30% of the box office. Any box office income over 30% will be split 50/50 between the artist and Here &amp; Now.</t>
  </si>
  <si>
    <t xml:space="preserve">Please read the Guidelines on the first tab of this workbook before completing the budget template. </t>
  </si>
  <si>
    <t>EXPENDITURE</t>
  </si>
  <si>
    <t>Creative Team fees</t>
  </si>
  <si>
    <t>Time</t>
  </si>
  <si>
    <t>Number</t>
  </si>
  <si>
    <t>Unit Cost</t>
  </si>
  <si>
    <t>Total £</t>
  </si>
  <si>
    <t>Notes</t>
  </si>
  <si>
    <t>Example - Performers</t>
  </si>
  <si>
    <t>1 week rehearsal, 1 week performance at £800 p/week x 2 people</t>
  </si>
  <si>
    <t>Job role</t>
  </si>
  <si>
    <t xml:space="preserve">Job role </t>
  </si>
  <si>
    <t xml:space="preserve">Creative Team Fees TOTAL </t>
  </si>
  <si>
    <t>Producing, Marketing &amp; Admin Costs</t>
  </si>
  <si>
    <t>Example - Freelance Producer</t>
  </si>
  <si>
    <t>1 week FT in Edinburgh, 8 weeks 0.5 FTE prep at £750 p/ week</t>
  </si>
  <si>
    <t>Producer</t>
  </si>
  <si>
    <t>Press/PR</t>
  </si>
  <si>
    <t>Marketing costs</t>
  </si>
  <si>
    <t>Producing, Marketing &amp; Admin Costs TOTAL</t>
  </si>
  <si>
    <t>Venue and Tech</t>
  </si>
  <si>
    <t>Example: rehearsal space</t>
  </si>
  <si>
    <t>in kind (Note: Enter this same figure in the income section below)</t>
  </si>
  <si>
    <t>Venue fee/guarantee</t>
  </si>
  <si>
    <t>Estimated cost - Here &amp; Now will discuss this with you if you are selected &amp; revise if necessary</t>
  </si>
  <si>
    <t>Fringe registration</t>
  </si>
  <si>
    <t>Tech hires</t>
  </si>
  <si>
    <t>Here &amp; Now will discuss this with you if you are selected &amp; revise if necessary</t>
  </si>
  <si>
    <t>Consumables</t>
  </si>
  <si>
    <t>Van hire and driver</t>
  </si>
  <si>
    <t>Fuel</t>
  </si>
  <si>
    <t>Licenses/Royalties/Performing Rights</t>
  </si>
  <si>
    <t>Venue and Tech TOTAL</t>
  </si>
  <si>
    <t>Accommodation, Travel, Per diems</t>
  </si>
  <si>
    <t>Example: per diems</t>
  </si>
  <si>
    <t xml:space="preserve">Per diems @ ITC rates for 5 people x 8 days </t>
  </si>
  <si>
    <t>Accommodation</t>
  </si>
  <si>
    <t>Travel</t>
  </si>
  <si>
    <t>Per diems</t>
  </si>
  <si>
    <t xml:space="preserve">Accommodation, Travel, PDs TOTAL </t>
  </si>
  <si>
    <t>Audience Access Costs</t>
  </si>
  <si>
    <t>Example: BSL</t>
  </si>
  <si>
    <t>Fee for prep &amp; 1 perf in Edinburgh</t>
  </si>
  <si>
    <t>Captioning</t>
  </si>
  <si>
    <t xml:space="preserve">Audio Description </t>
  </si>
  <si>
    <t xml:space="preserve">BSL interpretor </t>
  </si>
  <si>
    <t>Access Costs TOTAL</t>
  </si>
  <si>
    <t>Other Costs</t>
  </si>
  <si>
    <t>Example: Insurance</t>
  </si>
  <si>
    <t xml:space="preserve">Extension of current policy </t>
  </si>
  <si>
    <t xml:space="preserve">Other Costs Total </t>
  </si>
  <si>
    <t>Subtotal</t>
  </si>
  <si>
    <t>contingency @ 5%</t>
  </si>
  <si>
    <t>TOTAL EXPENDITURE</t>
  </si>
  <si>
    <t>INCOME</t>
  </si>
  <si>
    <t xml:space="preserve">Total </t>
  </si>
  <si>
    <t xml:space="preserve">Example: Support in kind - rehearsal space </t>
  </si>
  <si>
    <t>1 week rehearsal space provided by XX Arts Centre</t>
  </si>
  <si>
    <t xml:space="preserve">Box Office Income at 30% capacity </t>
  </si>
  <si>
    <r>
      <rPr>
        <sz val="11"/>
        <color rgb="FF000000"/>
        <rFont val="Calibri"/>
        <family val="2"/>
      </rPr>
      <t xml:space="preserve">This figure will automatically update from the Box Ofice Calculator. </t>
    </r>
    <r>
      <rPr>
        <b/>
        <sz val="11"/>
        <color rgb="FF000000"/>
        <rFont val="Calibri"/>
        <family val="2"/>
      </rPr>
      <t>Please do not change it</t>
    </r>
    <r>
      <rPr>
        <sz val="11"/>
        <color rgb="FF000000"/>
        <rFont val="Calibri"/>
        <family val="2"/>
      </rPr>
      <t xml:space="preserve">. Here &amp; Now will underwrite this amount </t>
    </r>
  </si>
  <si>
    <t xml:space="preserve">Other income </t>
  </si>
  <si>
    <t xml:space="preserve">Support in kind </t>
  </si>
  <si>
    <t xml:space="preserve">Request from Here &amp; Now </t>
  </si>
  <si>
    <t xml:space="preserve">This should be the difference between your expenditure and your income. We can invest a maximum of £20k. </t>
  </si>
  <si>
    <t>TOTAL INCOME</t>
  </si>
  <si>
    <t>Personal Access Costs</t>
  </si>
  <si>
    <t>please list any artist access costs here</t>
  </si>
  <si>
    <t>Total artist access costs</t>
  </si>
  <si>
    <t>Estimated Box Office Calculator</t>
  </si>
  <si>
    <t xml:space="preserve">Enter your figures in the green boxes. The cells will will automatically update and the total added to the income section on the budget template. </t>
  </si>
  <si>
    <t>Item</t>
  </si>
  <si>
    <t xml:space="preserve">Figure </t>
  </si>
  <si>
    <t xml:space="preserve">Notes </t>
  </si>
  <si>
    <t xml:space="preserve">Resources </t>
  </si>
  <si>
    <t xml:space="preserve">Venue capacity </t>
  </si>
  <si>
    <t xml:space="preserve">This is the total number of seats available per show. You will need to identify your ideal venue to complete this accurately. If you are selected for the showcase, we will work with you to secure a venue. Previous showcase works have been presented at Dance Base, Pleasance, Summerhall, Zoo, Assembly &amp; The Traverse. </t>
  </si>
  <si>
    <t>Read the Fringe Venue Guide</t>
  </si>
  <si>
    <t xml:space="preserve">Average ticket price </t>
  </si>
  <si>
    <t>Full price + concession price (e.g student, aged 65+) / 2</t>
  </si>
  <si>
    <t xml:space="preserve">Refer to 2024 Fringe programme </t>
  </si>
  <si>
    <t xml:space="preserve">Number of performances </t>
  </si>
  <si>
    <t xml:space="preserve">We ask you to commit to a minimum of 5 performances </t>
  </si>
  <si>
    <t xml:space="preserve">Gross box ofice income </t>
  </si>
  <si>
    <t>30% of Capacity</t>
  </si>
  <si>
    <t xml:space="preserve">Subtotal </t>
  </si>
  <si>
    <t xml:space="preserve">Box Office Commission </t>
  </si>
  <si>
    <t xml:space="preserve">Net Income </t>
  </si>
  <si>
    <t xml:space="preserve">Venue Split </t>
  </si>
  <si>
    <t>Calculated on 60/40 split in favour of the artist</t>
  </si>
  <si>
    <t>Income to Artist</t>
  </si>
  <si>
    <t>This figure will automatically be added to the income section on the Budget Template</t>
  </si>
  <si>
    <t xml:space="preserve">For single working days we suggest a fee of £200 per day. For 4 days or more we suggest the weekly rate is paid.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</si>
</sst>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_-&quot;£&quot;* #,##0.00_-;\-&quot;£&quot;* #,##0.00_-;_-&quot;£&quot;* &quot;-&quot;??_-;_-@_-"/>
    <numFmt numFmtId="165" formatCode="[$£-809]#,##0"/>
  </numFmts>
  <fonts count="20"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sz val="11"/>
      <color theme="1"/>
      <name val="Calibri"/>
      <family val="2"/>
    </font>
    <font>
      <b/>
      <sz val="11"/>
      <color theme="1"/>
      <name val="Calibri"/>
      <family val="2"/>
    </font>
    <font>
      <b/>
      <sz val="12"/>
      <color theme="1"/>
      <name val="Calibri"/>
      <family val="2"/>
      <scheme val="minor"/>
    </font>
    <font>
      <b/>
      <sz val="10"/>
      <color theme="1"/>
      <name val="Calibri"/>
      <family val="2"/>
      <scheme val="minor"/>
    </font>
    <font>
      <sz val="11"/>
      <color rgb="FF242424"/>
      <name val="Calibri"/>
      <family val="2"/>
      <scheme val="minor"/>
    </font>
    <font>
      <sz val="11"/>
      <color rgb="FF444444"/>
      <name val="Calibri"/>
      <family val="2"/>
      <charset val="1"/>
    </font>
    <font>
      <i/>
      <sz val="11"/>
      <color theme="1"/>
      <name val="Calibri"/>
      <family val="2"/>
    </font>
    <font>
      <b/>
      <i/>
      <sz val="11"/>
      <color theme="1"/>
      <name val="Calibri"/>
      <family val="2"/>
    </font>
    <font>
      <b/>
      <sz val="11"/>
      <name val="Calibri"/>
      <family val="2"/>
    </font>
    <font>
      <sz val="11"/>
      <color rgb="FF000000"/>
      <name val="Calibri"/>
      <family val="2"/>
    </font>
    <font>
      <sz val="11"/>
      <color rgb="FF000000"/>
      <name val="Calibri"/>
      <family val="2"/>
    </font>
    <font>
      <b/>
      <sz val="11"/>
      <color rgb="FF000000"/>
      <name val="Calibri"/>
      <family val="2"/>
    </font>
  </fonts>
  <fills count="8">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s>
  <borders count="7">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right/>
      <top/>
      <bottom style="double">
        <color rgb="FF000000"/>
      </bottom>
      <diagonal/>
    </border>
    <border>
      <left style="thin">
        <color rgb="FF000000"/>
      </left>
      <right style="thin">
        <color rgb="FF000000"/>
      </right>
      <top style="thin">
        <color rgb="FF000000"/>
      </top>
      <bottom/>
      <diagonal/>
    </border>
  </borders>
  <cellStyleXfs count="3">
    <xf numFmtId="0" fontId="0" fillId="0" borderId="0"/>
    <xf numFmtId="0" fontId="3" fillId="0" borderId="0"/>
    <xf numFmtId="0" fontId="5" fillId="0" borderId="0" applyNumberFormat="0" applyFill="0" applyBorder="0" applyAlignment="0" applyProtection="0"/>
  </cellStyleXfs>
  <cellXfs count="64">
    <xf numFmtId="0" fontId="0" fillId="0" borderId="0" xfId="0"/>
    <xf numFmtId="0" fontId="6" fillId="0" borderId="0" xfId="0" applyFont="1"/>
    <xf numFmtId="0" fontId="7" fillId="0" borderId="0" xfId="0" applyFont="1"/>
    <xf numFmtId="165" fontId="8" fillId="0" borderId="2" xfId="1" applyNumberFormat="1" applyFont="1" applyBorder="1" applyAlignment="1">
      <alignment horizontal="left" vertical="center"/>
    </xf>
    <xf numFmtId="0" fontId="0" fillId="0" borderId="2" xfId="0" applyBorder="1" applyAlignment="1">
      <alignment horizontal="left" vertical="center"/>
    </xf>
    <xf numFmtId="0" fontId="5" fillId="0" borderId="2" xfId="2" applyBorder="1"/>
    <xf numFmtId="0" fontId="0" fillId="0" borderId="2" xfId="0" applyBorder="1"/>
    <xf numFmtId="165" fontId="9" fillId="0" borderId="3" xfId="1" applyNumberFormat="1" applyFont="1" applyBorder="1" applyAlignment="1">
      <alignment horizontal="left" vertical="center"/>
    </xf>
    <xf numFmtId="165" fontId="8" fillId="0" borderId="4" xfId="1" applyNumberFormat="1" applyFont="1" applyBorder="1" applyAlignment="1">
      <alignment horizontal="left" vertical="center"/>
    </xf>
    <xf numFmtId="165" fontId="9" fillId="4" borderId="5" xfId="1" applyNumberFormat="1" applyFont="1" applyFill="1" applyBorder="1" applyAlignment="1">
      <alignment horizontal="left" vertical="center"/>
    </xf>
    <xf numFmtId="165" fontId="8" fillId="6" borderId="2" xfId="1" applyNumberFormat="1" applyFont="1" applyFill="1" applyBorder="1" applyAlignment="1">
      <alignment horizontal="left" vertical="center"/>
    </xf>
    <xf numFmtId="1" fontId="8" fillId="6" borderId="2" xfId="1" applyNumberFormat="1" applyFont="1" applyFill="1" applyBorder="1" applyAlignment="1">
      <alignment horizontal="left" vertical="center"/>
    </xf>
    <xf numFmtId="0" fontId="6" fillId="7" borderId="2" xfId="0" applyFont="1" applyFill="1" applyBorder="1"/>
    <xf numFmtId="165" fontId="8" fillId="6" borderId="4" xfId="1" applyNumberFormat="1" applyFont="1" applyFill="1" applyBorder="1" applyAlignment="1">
      <alignment horizontal="left" vertical="center"/>
    </xf>
    <xf numFmtId="1" fontId="8" fillId="6" borderId="4" xfId="1" applyNumberFormat="1" applyFont="1" applyFill="1" applyBorder="1" applyAlignment="1">
      <alignment horizontal="left" vertical="center"/>
    </xf>
    <xf numFmtId="0" fontId="0" fillId="0" borderId="4" xfId="0" applyBorder="1" applyAlignment="1">
      <alignment horizontal="left" vertical="center" wrapText="1"/>
    </xf>
    <xf numFmtId="0" fontId="5" fillId="0" borderId="4" xfId="2" applyBorder="1" applyAlignment="1">
      <alignment vertical="center"/>
    </xf>
    <xf numFmtId="0" fontId="9" fillId="4" borderId="0" xfId="1" applyFont="1" applyFill="1"/>
    <xf numFmtId="0" fontId="10" fillId="0" borderId="0" xfId="0" applyFont="1" applyAlignment="1">
      <alignment wrapText="1"/>
    </xf>
    <xf numFmtId="0" fontId="2" fillId="0" borderId="0" xfId="0" applyFont="1" applyAlignment="1">
      <alignment wrapText="1"/>
    </xf>
    <xf numFmtId="0" fontId="4"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3" fillId="0" borderId="0" xfId="0" applyFont="1"/>
    <xf numFmtId="0" fontId="8" fillId="4" borderId="0" xfId="1" applyFont="1" applyFill="1"/>
    <xf numFmtId="164" fontId="8" fillId="4" borderId="0" xfId="1" applyNumberFormat="1" applyFont="1" applyFill="1"/>
    <xf numFmtId="5" fontId="8" fillId="4" borderId="0" xfId="1" applyNumberFormat="1" applyFont="1" applyFill="1"/>
    <xf numFmtId="0" fontId="8" fillId="0" borderId="0" xfId="1" applyFont="1"/>
    <xf numFmtId="164" fontId="8" fillId="0" borderId="0" xfId="1" applyNumberFormat="1" applyFont="1"/>
    <xf numFmtId="5" fontId="8" fillId="0" borderId="0" xfId="1" applyNumberFormat="1" applyFont="1"/>
    <xf numFmtId="0" fontId="9" fillId="2" borderId="0" xfId="1" applyFont="1" applyFill="1"/>
    <xf numFmtId="0" fontId="9" fillId="2" borderId="0" xfId="1" applyFont="1" applyFill="1" applyAlignment="1">
      <alignment horizontal="right"/>
    </xf>
    <xf numFmtId="164" fontId="8" fillId="2" borderId="0" xfId="1" applyNumberFormat="1" applyFont="1" applyFill="1"/>
    <xf numFmtId="5" fontId="8" fillId="2" borderId="0" xfId="1" applyNumberFormat="1" applyFont="1" applyFill="1"/>
    <xf numFmtId="0" fontId="8" fillId="2" borderId="0" xfId="1" applyFont="1" applyFill="1"/>
    <xf numFmtId="0" fontId="9" fillId="0" borderId="0" xfId="1" applyFont="1"/>
    <xf numFmtId="164" fontId="9" fillId="0" borderId="0" xfId="1" applyNumberFormat="1" applyFont="1"/>
    <xf numFmtId="5" fontId="9" fillId="0" borderId="0" xfId="1" applyNumberFormat="1" applyFont="1"/>
    <xf numFmtId="0" fontId="8" fillId="6" borderId="0" xfId="1" applyFont="1" applyFill="1"/>
    <xf numFmtId="164" fontId="8" fillId="6" borderId="0" xfId="1" applyNumberFormat="1" applyFont="1" applyFill="1"/>
    <xf numFmtId="5" fontId="8" fillId="6" borderId="0" xfId="1" applyNumberFormat="1" applyFont="1" applyFill="1"/>
    <xf numFmtId="0" fontId="9" fillId="3" borderId="0" xfId="1" applyFont="1" applyFill="1"/>
    <xf numFmtId="164" fontId="9" fillId="3" borderId="0" xfId="1" applyNumberFormat="1" applyFont="1" applyFill="1"/>
    <xf numFmtId="5" fontId="9" fillId="3" borderId="0" xfId="1" applyNumberFormat="1" applyFont="1" applyFill="1"/>
    <xf numFmtId="0" fontId="8" fillId="3" borderId="0" xfId="1" applyFont="1" applyFill="1"/>
    <xf numFmtId="0" fontId="14" fillId="0" borderId="0" xfId="1" applyFont="1"/>
    <xf numFmtId="0" fontId="15" fillId="3" borderId="0" xfId="1" applyFont="1" applyFill="1"/>
    <xf numFmtId="0" fontId="16" fillId="0" borderId="0" xfId="1" applyFont="1"/>
    <xf numFmtId="5" fontId="16" fillId="0" borderId="0" xfId="1" applyNumberFormat="1" applyFont="1"/>
    <xf numFmtId="0" fontId="8" fillId="5" borderId="0" xfId="1" applyFont="1" applyFill="1"/>
    <xf numFmtId="164" fontId="8" fillId="5" borderId="0" xfId="1" applyNumberFormat="1" applyFont="1" applyFill="1"/>
    <xf numFmtId="5" fontId="8" fillId="5" borderId="0" xfId="1" applyNumberFormat="1" applyFont="1" applyFill="1"/>
    <xf numFmtId="0" fontId="17" fillId="0" borderId="0" xfId="1" applyFont="1"/>
    <xf numFmtId="164" fontId="8" fillId="3" borderId="0" xfId="1" applyNumberFormat="1" applyFont="1" applyFill="1"/>
    <xf numFmtId="0" fontId="9" fillId="5" borderId="0" xfId="1" applyFont="1" applyFill="1"/>
    <xf numFmtId="164" fontId="9" fillId="5" borderId="0" xfId="1" applyNumberFormat="1" applyFont="1" applyFill="1"/>
    <xf numFmtId="5" fontId="9" fillId="0" borderId="1" xfId="1" applyNumberFormat="1" applyFont="1" applyBorder="1"/>
    <xf numFmtId="0" fontId="8" fillId="0" borderId="0" xfId="1" applyFont="1" applyAlignment="1">
      <alignment wrapText="1"/>
    </xf>
    <xf numFmtId="0" fontId="18" fillId="0" borderId="0" xfId="1" applyFont="1" applyAlignment="1">
      <alignment wrapText="1"/>
    </xf>
    <xf numFmtId="0" fontId="6" fillId="4" borderId="0" xfId="0" applyFont="1" applyFill="1"/>
    <xf numFmtId="0" fontId="0" fillId="4" borderId="0" xfId="0" applyFill="1"/>
    <xf numFmtId="0" fontId="0" fillId="0" borderId="6" xfId="0" applyBorder="1" applyAlignment="1">
      <alignment horizontal="left" vertical="center"/>
    </xf>
    <xf numFmtId="0" fontId="0" fillId="0" borderId="6" xfId="0" applyBorder="1"/>
    <xf numFmtId="0" fontId="1" fillId="0" borderId="0" xfId="0" applyFont="1" applyAlignment="1">
      <alignment wrapText="1"/>
    </xf>
  </cellXfs>
  <cellStyles count="3">
    <cellStyle name="Hyperlink" xfId="2" builtinId="8"/>
    <cellStyle name="Normal" xfId="0" builtinId="0"/>
    <cellStyle name="Normal 2 2" xfId="1" xr:uid="{C6642D01-27DB-574F-9DD6-9C70D440A2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https://tickets.edfringe.com/whats-on" TargetMode="External"/><Relationship Id="rId1" Type="http://schemas.openxmlformats.org/officeDocument/2006/relationships/hyperlink" Target="https://edfringe.s3.eu-west-1.amazonaws.com/docs/FringeVenueGuide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AA566-68DB-42AE-BF73-B2A0C7781F1F}">
  <dimension ref="A1:A22"/>
  <sheetViews>
    <sheetView tabSelected="1" workbookViewId="0">
      <selection activeCell="A17" sqref="A17"/>
    </sheetView>
  </sheetViews>
  <sheetFormatPr baseColWidth="10" defaultColWidth="9.1640625" defaultRowHeight="15" x14ac:dyDescent="0.2"/>
  <cols>
    <col min="1" max="1" width="146.5" style="19" customWidth="1"/>
    <col min="2" max="16384" width="9.1640625" style="19"/>
  </cols>
  <sheetData>
    <row r="1" spans="1:1" ht="17" x14ac:dyDescent="0.2">
      <c r="A1" s="18" t="s">
        <v>0</v>
      </c>
    </row>
    <row r="2" spans="1:1" ht="16" x14ac:dyDescent="0.2">
      <c r="A2" s="20" t="s">
        <v>1</v>
      </c>
    </row>
    <row r="3" spans="1:1" x14ac:dyDescent="0.2">
      <c r="A3" s="21" t="s">
        <v>2</v>
      </c>
    </row>
    <row r="4" spans="1:1" x14ac:dyDescent="0.2">
      <c r="A4" s="21"/>
    </row>
    <row r="5" spans="1:1" ht="16" x14ac:dyDescent="0.2">
      <c r="A5" s="20" t="s">
        <v>3</v>
      </c>
    </row>
    <row r="6" spans="1:1" ht="16" x14ac:dyDescent="0.2">
      <c r="A6" s="63" t="s">
        <v>4</v>
      </c>
    </row>
    <row r="7" spans="1:1" ht="16" x14ac:dyDescent="0.2">
      <c r="A7" s="63" t="s">
        <v>5</v>
      </c>
    </row>
    <row r="8" spans="1:1" ht="16" x14ac:dyDescent="0.2">
      <c r="A8" s="63" t="s">
        <v>6</v>
      </c>
    </row>
    <row r="9" spans="1:1" ht="16" x14ac:dyDescent="0.2">
      <c r="A9" s="63" t="s">
        <v>7</v>
      </c>
    </row>
    <row r="10" spans="1:1" ht="16" x14ac:dyDescent="0.2">
      <c r="A10" s="22" t="s">
        <v>8</v>
      </c>
    </row>
    <row r="11" spans="1:1" ht="16" x14ac:dyDescent="0.2">
      <c r="A11" s="63" t="s">
        <v>9</v>
      </c>
    </row>
    <row r="13" spans="1:1" ht="16" x14ac:dyDescent="0.2">
      <c r="A13" s="20" t="s">
        <v>10</v>
      </c>
    </row>
    <row r="14" spans="1:1" ht="16" x14ac:dyDescent="0.2">
      <c r="A14" s="63" t="s">
        <v>11</v>
      </c>
    </row>
    <row r="15" spans="1:1" ht="16" x14ac:dyDescent="0.2">
      <c r="A15" s="63" t="s">
        <v>109</v>
      </c>
    </row>
    <row r="16" spans="1:1" ht="21.75" customHeight="1" x14ac:dyDescent="0.2">
      <c r="A16" s="63" t="s">
        <v>12</v>
      </c>
    </row>
    <row r="17" spans="1:1" ht="16" x14ac:dyDescent="0.2">
      <c r="A17" s="63" t="s">
        <v>13</v>
      </c>
    </row>
    <row r="19" spans="1:1" ht="16" x14ac:dyDescent="0.2">
      <c r="A19" s="20" t="s">
        <v>14</v>
      </c>
    </row>
    <row r="20" spans="1:1" ht="16" x14ac:dyDescent="0.2">
      <c r="A20" s="22" t="s">
        <v>15</v>
      </c>
    </row>
    <row r="21" spans="1:1" ht="16" x14ac:dyDescent="0.2">
      <c r="A21" s="63" t="s">
        <v>16</v>
      </c>
    </row>
    <row r="22" spans="1:1" ht="16" x14ac:dyDescent="0.2">
      <c r="A22" s="22"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F9BA9-0235-A144-85A6-07152B014B98}">
  <dimension ref="A1:F84"/>
  <sheetViews>
    <sheetView zoomScale="150" zoomScaleNormal="150" workbookViewId="0">
      <selection activeCell="T13" sqref="T13"/>
    </sheetView>
  </sheetViews>
  <sheetFormatPr baseColWidth="10" defaultColWidth="8.83203125" defaultRowHeight="15" x14ac:dyDescent="0.2"/>
  <cols>
    <col min="1" max="1" width="42.83203125" style="27" customWidth="1"/>
    <col min="2" max="2" width="9.33203125" style="27" customWidth="1"/>
    <col min="3" max="3" width="8" style="27" customWidth="1"/>
    <col min="4" max="4" width="10.6640625" style="28" customWidth="1"/>
    <col min="5" max="5" width="14.6640625" style="29" customWidth="1"/>
    <col min="6" max="6" width="71.1640625" style="27" customWidth="1"/>
    <col min="7" max="16384" width="8.83203125" style="27"/>
  </cols>
  <sheetData>
    <row r="1" spans="1:6" x14ac:dyDescent="0.2">
      <c r="A1" s="17" t="s">
        <v>18</v>
      </c>
      <c r="B1" s="24"/>
      <c r="C1" s="24"/>
      <c r="D1" s="25"/>
      <c r="E1" s="26"/>
    </row>
    <row r="3" spans="1:6" x14ac:dyDescent="0.2">
      <c r="A3" s="30" t="s">
        <v>19</v>
      </c>
      <c r="B3" s="31"/>
      <c r="C3" s="31"/>
      <c r="D3" s="32"/>
      <c r="E3" s="33"/>
      <c r="F3" s="34"/>
    </row>
    <row r="4" spans="1:6" x14ac:dyDescent="0.2">
      <c r="A4" s="35" t="s">
        <v>20</v>
      </c>
      <c r="B4" s="35" t="s">
        <v>21</v>
      </c>
      <c r="C4" s="35" t="s">
        <v>22</v>
      </c>
      <c r="D4" s="36" t="s">
        <v>23</v>
      </c>
      <c r="E4" s="37" t="s">
        <v>24</v>
      </c>
      <c r="F4" s="35" t="s">
        <v>25</v>
      </c>
    </row>
    <row r="5" spans="1:6" x14ac:dyDescent="0.2">
      <c r="A5" s="38" t="s">
        <v>26</v>
      </c>
      <c r="B5" s="38">
        <v>2</v>
      </c>
      <c r="C5" s="38">
        <v>2</v>
      </c>
      <c r="D5" s="39">
        <v>800</v>
      </c>
      <c r="E5" s="40">
        <f>D5*C5*B5</f>
        <v>3200</v>
      </c>
      <c r="F5" s="38" t="s">
        <v>27</v>
      </c>
    </row>
    <row r="6" spans="1:6" x14ac:dyDescent="0.2">
      <c r="A6" s="27" t="s">
        <v>28</v>
      </c>
      <c r="E6" s="29">
        <v>0</v>
      </c>
    </row>
    <row r="7" spans="1:6" x14ac:dyDescent="0.2">
      <c r="A7" s="27" t="s">
        <v>28</v>
      </c>
      <c r="E7" s="29">
        <v>0</v>
      </c>
    </row>
    <row r="8" spans="1:6" x14ac:dyDescent="0.2">
      <c r="A8" s="27" t="s">
        <v>29</v>
      </c>
      <c r="E8" s="29">
        <v>0</v>
      </c>
    </row>
    <row r="9" spans="1:6" x14ac:dyDescent="0.2">
      <c r="A9" s="27" t="s">
        <v>28</v>
      </c>
      <c r="E9" s="29">
        <v>0</v>
      </c>
    </row>
    <row r="10" spans="1:6" x14ac:dyDescent="0.2">
      <c r="A10" s="27" t="s">
        <v>28</v>
      </c>
      <c r="E10" s="29">
        <f>D10*C10*B10</f>
        <v>0</v>
      </c>
    </row>
    <row r="11" spans="1:6" x14ac:dyDescent="0.2">
      <c r="A11" s="27" t="s">
        <v>28</v>
      </c>
      <c r="E11" s="29">
        <f>D11*C11*B11</f>
        <v>0</v>
      </c>
    </row>
    <row r="12" spans="1:6" x14ac:dyDescent="0.2">
      <c r="A12" s="27" t="s">
        <v>28</v>
      </c>
      <c r="E12" s="29">
        <f>D12*C12*B12</f>
        <v>0</v>
      </c>
    </row>
    <row r="13" spans="1:6" x14ac:dyDescent="0.2">
      <c r="A13" s="27" t="s">
        <v>28</v>
      </c>
      <c r="E13" s="29">
        <f>D13*C13*B13</f>
        <v>0</v>
      </c>
    </row>
    <row r="14" spans="1:6" x14ac:dyDescent="0.2">
      <c r="A14" s="41" t="s">
        <v>30</v>
      </c>
      <c r="B14" s="41"/>
      <c r="C14" s="41"/>
      <c r="D14" s="42"/>
      <c r="E14" s="43">
        <f>SUM(E10:E13)</f>
        <v>0</v>
      </c>
      <c r="F14" s="44"/>
    </row>
    <row r="15" spans="1:6" x14ac:dyDescent="0.2">
      <c r="A15" s="35" t="s">
        <v>31</v>
      </c>
      <c r="B15" s="35" t="s">
        <v>21</v>
      </c>
      <c r="C15" s="35" t="s">
        <v>22</v>
      </c>
      <c r="D15" s="36" t="s">
        <v>23</v>
      </c>
      <c r="E15" s="37" t="s">
        <v>24</v>
      </c>
      <c r="F15" s="35" t="s">
        <v>25</v>
      </c>
    </row>
    <row r="16" spans="1:6" x14ac:dyDescent="0.2">
      <c r="A16" s="38" t="s">
        <v>32</v>
      </c>
      <c r="B16" s="38">
        <f>SUM(0.5*8)+1</f>
        <v>5</v>
      </c>
      <c r="C16" s="38">
        <v>1</v>
      </c>
      <c r="D16" s="39">
        <v>750</v>
      </c>
      <c r="E16" s="40">
        <f>D16*C16*B16</f>
        <v>3750</v>
      </c>
      <c r="F16" s="38" t="s">
        <v>33</v>
      </c>
    </row>
    <row r="17" spans="1:6" x14ac:dyDescent="0.2">
      <c r="A17" s="27" t="s">
        <v>34</v>
      </c>
      <c r="E17" s="29">
        <f>D17*C17*B17</f>
        <v>0</v>
      </c>
    </row>
    <row r="18" spans="1:6" x14ac:dyDescent="0.2">
      <c r="A18" s="27" t="s">
        <v>35</v>
      </c>
      <c r="E18" s="29">
        <f t="shared" ref="E18:E22" si="0">D18*C18*B18</f>
        <v>0</v>
      </c>
    </row>
    <row r="19" spans="1:6" x14ac:dyDescent="0.2">
      <c r="A19" s="27" t="s">
        <v>36</v>
      </c>
      <c r="E19" s="29">
        <f t="shared" si="0"/>
        <v>0</v>
      </c>
    </row>
    <row r="20" spans="1:6" x14ac:dyDescent="0.2">
      <c r="E20" s="29">
        <f t="shared" si="0"/>
        <v>0</v>
      </c>
    </row>
    <row r="21" spans="1:6" x14ac:dyDescent="0.2">
      <c r="E21" s="29">
        <f t="shared" si="0"/>
        <v>0</v>
      </c>
    </row>
    <row r="22" spans="1:6" x14ac:dyDescent="0.2">
      <c r="A22" s="35"/>
      <c r="B22" s="35"/>
      <c r="C22" s="45"/>
      <c r="D22" s="36"/>
      <c r="E22" s="29">
        <f t="shared" si="0"/>
        <v>0</v>
      </c>
    </row>
    <row r="23" spans="1:6" x14ac:dyDescent="0.2">
      <c r="A23" s="41" t="s">
        <v>37</v>
      </c>
      <c r="B23" s="41"/>
      <c r="C23" s="46"/>
      <c r="D23" s="42"/>
      <c r="E23" s="43">
        <f>SUM(E17:E22)</f>
        <v>0</v>
      </c>
      <c r="F23" s="44"/>
    </row>
    <row r="24" spans="1:6" x14ac:dyDescent="0.2">
      <c r="A24" s="47" t="s">
        <v>38</v>
      </c>
      <c r="B24" s="47" t="s">
        <v>21</v>
      </c>
      <c r="C24" s="47" t="s">
        <v>22</v>
      </c>
      <c r="D24" s="36" t="s">
        <v>23</v>
      </c>
      <c r="E24" s="48" t="s">
        <v>24</v>
      </c>
      <c r="F24" s="47" t="s">
        <v>25</v>
      </c>
    </row>
    <row r="25" spans="1:6" x14ac:dyDescent="0.2">
      <c r="A25" s="49" t="s">
        <v>39</v>
      </c>
      <c r="B25" s="49">
        <v>1</v>
      </c>
      <c r="C25" s="49">
        <v>1</v>
      </c>
      <c r="D25" s="50">
        <v>700</v>
      </c>
      <c r="E25" s="51">
        <f>D25*C25*B25</f>
        <v>700</v>
      </c>
      <c r="F25" s="49" t="s">
        <v>40</v>
      </c>
    </row>
    <row r="26" spans="1:6" x14ac:dyDescent="0.2">
      <c r="A26" s="27" t="s">
        <v>41</v>
      </c>
      <c r="D26" s="28">
        <v>2000</v>
      </c>
      <c r="E26" s="29">
        <f>D26*C26*B26</f>
        <v>0</v>
      </c>
      <c r="F26" s="52" t="s">
        <v>42</v>
      </c>
    </row>
    <row r="27" spans="1:6" x14ac:dyDescent="0.2">
      <c r="A27" s="27" t="s">
        <v>43</v>
      </c>
      <c r="D27" s="28">
        <v>400</v>
      </c>
      <c r="E27" s="29">
        <f>D27*C27*B27</f>
        <v>0</v>
      </c>
      <c r="F27" s="52" t="s">
        <v>42</v>
      </c>
    </row>
    <row r="28" spans="1:6" x14ac:dyDescent="0.2">
      <c r="A28" s="27" t="s">
        <v>44</v>
      </c>
      <c r="E28" s="29">
        <f>D28*C28*B28</f>
        <v>0</v>
      </c>
      <c r="F28" s="23" t="s">
        <v>45</v>
      </c>
    </row>
    <row r="29" spans="1:6" x14ac:dyDescent="0.2">
      <c r="A29" s="27" t="s">
        <v>46</v>
      </c>
      <c r="E29" s="29">
        <f>D29*C29*B29</f>
        <v>0</v>
      </c>
      <c r="F29" s="35"/>
    </row>
    <row r="30" spans="1:6" x14ac:dyDescent="0.2">
      <c r="A30" s="27" t="s">
        <v>47</v>
      </c>
      <c r="E30" s="29">
        <f>C30*D30</f>
        <v>0</v>
      </c>
      <c r="F30" s="35"/>
    </row>
    <row r="31" spans="1:6" x14ac:dyDescent="0.2">
      <c r="A31" s="27" t="s">
        <v>48</v>
      </c>
      <c r="E31" s="29">
        <f>C31*D31</f>
        <v>0</v>
      </c>
      <c r="F31" s="35"/>
    </row>
    <row r="32" spans="1:6" x14ac:dyDescent="0.2">
      <c r="A32" s="27" t="s">
        <v>49</v>
      </c>
      <c r="B32" s="35"/>
      <c r="C32" s="35"/>
      <c r="D32" s="36"/>
      <c r="E32" s="29">
        <f>D32*C32*B32</f>
        <v>0</v>
      </c>
      <c r="F32" s="35"/>
    </row>
    <row r="33" spans="1:6" x14ac:dyDescent="0.2">
      <c r="B33" s="35"/>
      <c r="C33" s="35"/>
      <c r="D33" s="36"/>
      <c r="E33" s="29">
        <f t="shared" ref="E33:E34" si="1">D33*C33*B33</f>
        <v>0</v>
      </c>
      <c r="F33" s="35"/>
    </row>
    <row r="34" spans="1:6" x14ac:dyDescent="0.2">
      <c r="B34" s="35"/>
      <c r="C34" s="35"/>
      <c r="D34" s="36"/>
      <c r="E34" s="29">
        <f t="shared" si="1"/>
        <v>0</v>
      </c>
      <c r="F34" s="35"/>
    </row>
    <row r="35" spans="1:6" x14ac:dyDescent="0.2">
      <c r="A35" s="41" t="s">
        <v>50</v>
      </c>
      <c r="B35" s="41"/>
      <c r="C35" s="44"/>
      <c r="D35" s="53"/>
      <c r="E35" s="43">
        <f>SUM(E26:E32)</f>
        <v>0</v>
      </c>
      <c r="F35" s="44"/>
    </row>
    <row r="36" spans="1:6" x14ac:dyDescent="0.2">
      <c r="A36" s="35" t="s">
        <v>51</v>
      </c>
      <c r="B36" s="35" t="s">
        <v>21</v>
      </c>
      <c r="C36" s="35" t="s">
        <v>22</v>
      </c>
      <c r="D36" s="36" t="s">
        <v>23</v>
      </c>
      <c r="E36" s="37" t="s">
        <v>24</v>
      </c>
      <c r="F36" s="35" t="s">
        <v>25</v>
      </c>
    </row>
    <row r="37" spans="1:6" x14ac:dyDescent="0.2">
      <c r="A37" s="49" t="s">
        <v>52</v>
      </c>
      <c r="B37" s="49">
        <v>8</v>
      </c>
      <c r="C37" s="49">
        <v>5</v>
      </c>
      <c r="D37" s="50">
        <v>30.96</v>
      </c>
      <c r="E37" s="51">
        <f t="shared" ref="E37:E42" si="2">D37*C37*B37</f>
        <v>1238.4000000000001</v>
      </c>
      <c r="F37" s="49" t="s">
        <v>53</v>
      </c>
    </row>
    <row r="38" spans="1:6" x14ac:dyDescent="0.2">
      <c r="A38" s="27" t="s">
        <v>54</v>
      </c>
      <c r="E38" s="29">
        <f t="shared" si="2"/>
        <v>0</v>
      </c>
    </row>
    <row r="39" spans="1:6" x14ac:dyDescent="0.2">
      <c r="A39" s="27" t="s">
        <v>55</v>
      </c>
      <c r="E39" s="29">
        <f t="shared" si="2"/>
        <v>0</v>
      </c>
      <c r="F39" s="35"/>
    </row>
    <row r="40" spans="1:6" x14ac:dyDescent="0.2">
      <c r="A40" s="27" t="s">
        <v>56</v>
      </c>
      <c r="E40" s="29">
        <f t="shared" si="2"/>
        <v>0</v>
      </c>
      <c r="F40" s="35"/>
    </row>
    <row r="41" spans="1:6" x14ac:dyDescent="0.2">
      <c r="E41" s="29">
        <f t="shared" si="2"/>
        <v>0</v>
      </c>
      <c r="F41" s="35"/>
    </row>
    <row r="42" spans="1:6" x14ac:dyDescent="0.2">
      <c r="E42" s="29">
        <f t="shared" si="2"/>
        <v>0</v>
      </c>
    </row>
    <row r="43" spans="1:6" x14ac:dyDescent="0.2">
      <c r="A43" s="41" t="s">
        <v>57</v>
      </c>
      <c r="B43" s="41"/>
      <c r="C43" s="44"/>
      <c r="D43" s="53"/>
      <c r="E43" s="43">
        <f>SUM(E38:E42)</f>
        <v>0</v>
      </c>
      <c r="F43" s="44"/>
    </row>
    <row r="44" spans="1:6" x14ac:dyDescent="0.2">
      <c r="A44" s="35" t="s">
        <v>58</v>
      </c>
      <c r="B44" s="35"/>
      <c r="C44" s="35" t="s">
        <v>22</v>
      </c>
      <c r="D44" s="36" t="s">
        <v>23</v>
      </c>
      <c r="E44" s="37" t="s">
        <v>24</v>
      </c>
      <c r="F44" s="35" t="s">
        <v>25</v>
      </c>
    </row>
    <row r="45" spans="1:6" x14ac:dyDescent="0.2">
      <c r="A45" s="49" t="s">
        <v>59</v>
      </c>
      <c r="B45" s="49">
        <v>1</v>
      </c>
      <c r="C45" s="49">
        <v>1</v>
      </c>
      <c r="D45" s="50">
        <v>400</v>
      </c>
      <c r="E45" s="51">
        <f>D45*C45*B45</f>
        <v>400</v>
      </c>
      <c r="F45" s="49" t="s">
        <v>60</v>
      </c>
    </row>
    <row r="46" spans="1:6" x14ac:dyDescent="0.2">
      <c r="A46" s="27" t="s">
        <v>61</v>
      </c>
      <c r="E46" s="29">
        <f>D46*C46*B46</f>
        <v>0</v>
      </c>
      <c r="F46" s="35"/>
    </row>
    <row r="47" spans="1:6" x14ac:dyDescent="0.2">
      <c r="A47" s="27" t="s">
        <v>62</v>
      </c>
      <c r="E47" s="29">
        <f>D47*C47*B47</f>
        <v>0</v>
      </c>
      <c r="F47" s="35"/>
    </row>
    <row r="48" spans="1:6" x14ac:dyDescent="0.2">
      <c r="A48" s="27" t="s">
        <v>63</v>
      </c>
      <c r="E48" s="29">
        <f>D48*C48*B48</f>
        <v>0</v>
      </c>
    </row>
    <row r="49" spans="1:6" x14ac:dyDescent="0.2">
      <c r="A49" s="41" t="s">
        <v>64</v>
      </c>
      <c r="B49" s="41"/>
      <c r="C49" s="44"/>
      <c r="D49" s="53"/>
      <c r="E49" s="43">
        <f>SUM(E46:E48)</f>
        <v>0</v>
      </c>
      <c r="F49" s="44"/>
    </row>
    <row r="50" spans="1:6" x14ac:dyDescent="0.2">
      <c r="A50" s="35" t="s">
        <v>65</v>
      </c>
      <c r="B50" s="35"/>
      <c r="C50" s="35" t="s">
        <v>22</v>
      </c>
      <c r="D50" s="36" t="s">
        <v>23</v>
      </c>
      <c r="E50" s="37" t="s">
        <v>24</v>
      </c>
      <c r="F50" s="35" t="s">
        <v>25</v>
      </c>
    </row>
    <row r="51" spans="1:6" x14ac:dyDescent="0.2">
      <c r="A51" s="49" t="s">
        <v>66</v>
      </c>
      <c r="B51" s="54"/>
      <c r="C51" s="54"/>
      <c r="D51" s="55"/>
      <c r="E51" s="51">
        <v>125</v>
      </c>
      <c r="F51" s="49" t="s">
        <v>67</v>
      </c>
    </row>
    <row r="52" spans="1:6" x14ac:dyDescent="0.2">
      <c r="B52" s="35"/>
      <c r="C52" s="35"/>
      <c r="D52" s="36"/>
      <c r="E52" s="29">
        <f t="shared" ref="E52:E54" si="3">D52*C52*B52</f>
        <v>0</v>
      </c>
    </row>
    <row r="53" spans="1:6" x14ac:dyDescent="0.2">
      <c r="B53" s="35"/>
      <c r="C53" s="35"/>
      <c r="D53" s="36"/>
      <c r="E53" s="29">
        <f t="shared" si="3"/>
        <v>0</v>
      </c>
    </row>
    <row r="54" spans="1:6" x14ac:dyDescent="0.2">
      <c r="B54" s="35"/>
      <c r="C54" s="35"/>
      <c r="D54" s="36"/>
      <c r="E54" s="29">
        <f t="shared" si="3"/>
        <v>0</v>
      </c>
    </row>
    <row r="55" spans="1:6" x14ac:dyDescent="0.2">
      <c r="A55" s="35"/>
      <c r="B55" s="35"/>
      <c r="C55" s="35"/>
      <c r="D55" s="36"/>
      <c r="E55" s="29">
        <f>D55*C55*B55</f>
        <v>0</v>
      </c>
      <c r="F55" s="35"/>
    </row>
    <row r="56" spans="1:6" x14ac:dyDescent="0.2">
      <c r="A56" s="35"/>
      <c r="B56" s="35"/>
      <c r="E56" s="29">
        <f>D56*C56*B56</f>
        <v>0</v>
      </c>
    </row>
    <row r="57" spans="1:6" x14ac:dyDescent="0.2">
      <c r="A57" s="41" t="s">
        <v>68</v>
      </c>
      <c r="B57" s="41"/>
      <c r="C57" s="44"/>
      <c r="D57" s="53"/>
      <c r="E57" s="43">
        <f>SUM(E55:E56)</f>
        <v>0</v>
      </c>
      <c r="F57" s="44"/>
    </row>
    <row r="59" spans="1:6" x14ac:dyDescent="0.2">
      <c r="A59" s="35" t="s">
        <v>69</v>
      </c>
      <c r="B59" s="35"/>
      <c r="E59" s="29">
        <f>E57+E49+E43+E35+E23+E14</f>
        <v>0</v>
      </c>
    </row>
    <row r="60" spans="1:6" x14ac:dyDescent="0.2">
      <c r="A60" s="27" t="s">
        <v>70</v>
      </c>
      <c r="E60" s="29">
        <f>E59/100*5</f>
        <v>0</v>
      </c>
    </row>
    <row r="61" spans="1:6" s="35" customFormat="1" x14ac:dyDescent="0.2">
      <c r="A61" s="35" t="s">
        <v>71</v>
      </c>
      <c r="D61" s="36"/>
      <c r="E61" s="56">
        <f>SUM(E59:E60)</f>
        <v>0</v>
      </c>
    </row>
    <row r="63" spans="1:6" x14ac:dyDescent="0.2">
      <c r="A63" s="30" t="s">
        <v>72</v>
      </c>
      <c r="B63" s="30"/>
      <c r="C63" s="30"/>
      <c r="D63" s="32"/>
      <c r="E63" s="33"/>
      <c r="F63" s="34"/>
    </row>
    <row r="64" spans="1:6" x14ac:dyDescent="0.2">
      <c r="A64" s="35"/>
      <c r="B64" s="35" t="s">
        <v>21</v>
      </c>
      <c r="C64" s="35" t="s">
        <v>22</v>
      </c>
      <c r="D64" s="36" t="s">
        <v>23</v>
      </c>
      <c r="E64" s="37" t="s">
        <v>73</v>
      </c>
      <c r="F64" s="35" t="s">
        <v>25</v>
      </c>
    </row>
    <row r="65" spans="1:6" x14ac:dyDescent="0.2">
      <c r="A65" s="49" t="s">
        <v>74</v>
      </c>
      <c r="B65" s="49">
        <v>1</v>
      </c>
      <c r="C65" s="49">
        <v>1</v>
      </c>
      <c r="D65" s="50">
        <v>700</v>
      </c>
      <c r="E65" s="51">
        <f>D65*C65*B65</f>
        <v>700</v>
      </c>
      <c r="F65" s="49" t="s">
        <v>75</v>
      </c>
    </row>
    <row r="66" spans="1:6" ht="32" x14ac:dyDescent="0.2">
      <c r="A66" s="27" t="s">
        <v>76</v>
      </c>
      <c r="E66" s="29">
        <f>'Box Office Calculator'!B14</f>
        <v>0</v>
      </c>
      <c r="F66" s="58" t="s">
        <v>77</v>
      </c>
    </row>
    <row r="67" spans="1:6" x14ac:dyDescent="0.2">
      <c r="A67" s="27" t="s">
        <v>78</v>
      </c>
      <c r="E67" s="29">
        <f t="shared" ref="E67:E70" si="4">D67*C67*B67</f>
        <v>0</v>
      </c>
    </row>
    <row r="68" spans="1:6" x14ac:dyDescent="0.2">
      <c r="A68" s="27" t="s">
        <v>78</v>
      </c>
      <c r="E68" s="29">
        <f t="shared" si="4"/>
        <v>0</v>
      </c>
    </row>
    <row r="69" spans="1:6" x14ac:dyDescent="0.2">
      <c r="A69" s="27" t="s">
        <v>79</v>
      </c>
      <c r="E69" s="29">
        <f t="shared" si="4"/>
        <v>0</v>
      </c>
    </row>
    <row r="70" spans="1:6" x14ac:dyDescent="0.2">
      <c r="A70" s="27" t="s">
        <v>79</v>
      </c>
      <c r="E70" s="29">
        <f t="shared" si="4"/>
        <v>0</v>
      </c>
    </row>
    <row r="71" spans="1:6" x14ac:dyDescent="0.2">
      <c r="A71" s="27" t="s">
        <v>79</v>
      </c>
      <c r="E71" s="29">
        <v>0</v>
      </c>
    </row>
    <row r="72" spans="1:6" s="35" customFormat="1" x14ac:dyDescent="0.2">
      <c r="A72" s="35" t="s">
        <v>69</v>
      </c>
      <c r="D72" s="36"/>
      <c r="E72" s="37">
        <f>SUM(E66:E71)</f>
        <v>0</v>
      </c>
    </row>
    <row r="73" spans="1:6" ht="28.5" customHeight="1" x14ac:dyDescent="0.2">
      <c r="A73" s="24" t="s">
        <v>80</v>
      </c>
      <c r="B73" s="24"/>
      <c r="C73" s="24"/>
      <c r="D73" s="25"/>
      <c r="E73" s="26"/>
      <c r="F73" s="57" t="s">
        <v>81</v>
      </c>
    </row>
    <row r="74" spans="1:6" s="35" customFormat="1" x14ac:dyDescent="0.2">
      <c r="A74" s="35" t="s">
        <v>82</v>
      </c>
      <c r="D74" s="36"/>
      <c r="E74" s="56">
        <f>SUM(E72:E73)</f>
        <v>0</v>
      </c>
    </row>
    <row r="76" spans="1:6" x14ac:dyDescent="0.2">
      <c r="A76" s="41" t="s">
        <v>83</v>
      </c>
      <c r="B76" s="41"/>
      <c r="C76" s="41" t="s">
        <v>22</v>
      </c>
      <c r="D76" s="42" t="s">
        <v>23</v>
      </c>
      <c r="E76" s="43" t="s">
        <v>73</v>
      </c>
      <c r="F76" s="41" t="s">
        <v>25</v>
      </c>
    </row>
    <row r="77" spans="1:6" x14ac:dyDescent="0.2">
      <c r="A77" s="27" t="s">
        <v>84</v>
      </c>
      <c r="E77" s="29">
        <f t="shared" ref="E77:E83" si="5">D77*C77*B77</f>
        <v>0</v>
      </c>
    </row>
    <row r="78" spans="1:6" x14ac:dyDescent="0.2">
      <c r="A78" s="27" t="s">
        <v>84</v>
      </c>
      <c r="E78" s="29">
        <f t="shared" si="5"/>
        <v>0</v>
      </c>
    </row>
    <row r="79" spans="1:6" x14ac:dyDescent="0.2">
      <c r="A79" s="27" t="s">
        <v>84</v>
      </c>
      <c r="E79" s="29">
        <v>0</v>
      </c>
    </row>
    <row r="80" spans="1:6" x14ac:dyDescent="0.2">
      <c r="A80" s="27" t="s">
        <v>84</v>
      </c>
      <c r="E80" s="29">
        <v>0</v>
      </c>
    </row>
    <row r="81" spans="1:6" x14ac:dyDescent="0.2">
      <c r="A81" s="27" t="s">
        <v>84</v>
      </c>
      <c r="E81" s="29">
        <v>0</v>
      </c>
    </row>
    <row r="82" spans="1:6" x14ac:dyDescent="0.2">
      <c r="A82" s="27" t="s">
        <v>84</v>
      </c>
      <c r="E82" s="29">
        <f t="shared" si="5"/>
        <v>0</v>
      </c>
    </row>
    <row r="83" spans="1:6" x14ac:dyDescent="0.2">
      <c r="A83" s="27" t="s">
        <v>84</v>
      </c>
      <c r="E83" s="29">
        <f t="shared" si="5"/>
        <v>0</v>
      </c>
    </row>
    <row r="84" spans="1:6" s="35" customFormat="1" x14ac:dyDescent="0.2">
      <c r="A84" s="41" t="s">
        <v>85</v>
      </c>
      <c r="B84" s="41"/>
      <c r="C84" s="41"/>
      <c r="D84" s="42"/>
      <c r="E84" s="43">
        <f>SUM(E77:E83)</f>
        <v>0</v>
      </c>
      <c r="F84" s="41"/>
    </row>
  </sheetData>
  <protectedRanges>
    <protectedRange sqref="A6:F13" name="Range1"/>
    <protectedRange sqref="A17:F22" name="Range2"/>
    <protectedRange sqref="A28:F34" name="Range3"/>
    <protectedRange sqref="A38:F42" name="Range4"/>
    <protectedRange sqref="A55:F56 E52:E54" name="Range5"/>
    <protectedRange sqref="A67:F71" name="Range6"/>
    <protectedRange sqref="E73" name="Range7"/>
    <protectedRange sqref="A77:XFD83" name="Range8"/>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A5CE1-A500-4CFE-8AF5-CED1243F52FD}">
  <dimension ref="A1:D14"/>
  <sheetViews>
    <sheetView workbookViewId="0">
      <selection activeCell="C9" sqref="C9"/>
    </sheetView>
  </sheetViews>
  <sheetFormatPr baseColWidth="10" defaultColWidth="8.83203125" defaultRowHeight="15" x14ac:dyDescent="0.2"/>
  <cols>
    <col min="1" max="1" width="26.83203125" customWidth="1"/>
    <col min="2" max="2" width="9.83203125" bestFit="1" customWidth="1"/>
    <col min="3" max="3" width="88.83203125" customWidth="1"/>
    <col min="4" max="4" width="31.1640625" customWidth="1"/>
  </cols>
  <sheetData>
    <row r="1" spans="1:4" ht="16" x14ac:dyDescent="0.2">
      <c r="A1" s="2" t="s">
        <v>86</v>
      </c>
    </row>
    <row r="2" spans="1:4" x14ac:dyDescent="0.2">
      <c r="A2" s="59" t="s">
        <v>87</v>
      </c>
      <c r="B2" s="60"/>
      <c r="C2" s="60"/>
    </row>
    <row r="3" spans="1:4" x14ac:dyDescent="0.2">
      <c r="A3" s="1"/>
    </row>
    <row r="4" spans="1:4" x14ac:dyDescent="0.2">
      <c r="A4" s="12" t="s">
        <v>88</v>
      </c>
      <c r="B4" s="12" t="s">
        <v>89</v>
      </c>
      <c r="C4" s="12" t="s">
        <v>90</v>
      </c>
      <c r="D4" s="12" t="s">
        <v>91</v>
      </c>
    </row>
    <row r="5" spans="1:4" ht="48" x14ac:dyDescent="0.2">
      <c r="A5" s="13" t="s">
        <v>92</v>
      </c>
      <c r="B5" s="14"/>
      <c r="C5" s="15" t="s">
        <v>93</v>
      </c>
      <c r="D5" s="16" t="s">
        <v>94</v>
      </c>
    </row>
    <row r="6" spans="1:4" x14ac:dyDescent="0.2">
      <c r="A6" s="10" t="s">
        <v>95</v>
      </c>
      <c r="B6" s="10"/>
      <c r="C6" s="4" t="s">
        <v>96</v>
      </c>
      <c r="D6" s="5" t="s">
        <v>97</v>
      </c>
    </row>
    <row r="7" spans="1:4" x14ac:dyDescent="0.2">
      <c r="A7" s="10" t="s">
        <v>98</v>
      </c>
      <c r="B7" s="11"/>
      <c r="C7" s="4" t="s">
        <v>99</v>
      </c>
      <c r="D7" s="6"/>
    </row>
    <row r="8" spans="1:4" x14ac:dyDescent="0.2">
      <c r="A8" s="3" t="s">
        <v>100</v>
      </c>
      <c r="B8" s="3">
        <f>B5*B6*B7</f>
        <v>0</v>
      </c>
      <c r="C8" s="4"/>
      <c r="D8" s="6"/>
    </row>
    <row r="9" spans="1:4" x14ac:dyDescent="0.2">
      <c r="A9" s="3" t="s">
        <v>101</v>
      </c>
      <c r="B9" s="3">
        <f>B8/10*3</f>
        <v>0</v>
      </c>
      <c r="C9" s="4"/>
      <c r="D9" s="6"/>
    </row>
    <row r="10" spans="1:4" x14ac:dyDescent="0.2">
      <c r="A10" s="3" t="s">
        <v>102</v>
      </c>
      <c r="B10" s="3">
        <f>B9/120*100</f>
        <v>0</v>
      </c>
      <c r="C10" s="4"/>
      <c r="D10" s="6"/>
    </row>
    <row r="11" spans="1:4" x14ac:dyDescent="0.2">
      <c r="A11" s="3" t="s">
        <v>103</v>
      </c>
      <c r="B11" s="3">
        <f>(B10/100*5)*120%</f>
        <v>0</v>
      </c>
      <c r="C11" s="4"/>
      <c r="D11" s="6"/>
    </row>
    <row r="12" spans="1:4" x14ac:dyDescent="0.2">
      <c r="A12" s="7" t="s">
        <v>104</v>
      </c>
      <c r="B12" s="7">
        <f>B10-B11</f>
        <v>0</v>
      </c>
      <c r="C12" s="4"/>
      <c r="D12" s="6"/>
    </row>
    <row r="13" spans="1:4" x14ac:dyDescent="0.2">
      <c r="A13" s="8" t="s">
        <v>105</v>
      </c>
      <c r="B13" s="8">
        <f>(B12/10*4)*120%</f>
        <v>0</v>
      </c>
      <c r="C13" s="61" t="s">
        <v>106</v>
      </c>
      <c r="D13" s="62"/>
    </row>
    <row r="14" spans="1:4" x14ac:dyDescent="0.2">
      <c r="A14" s="9" t="s">
        <v>107</v>
      </c>
      <c r="B14" s="9">
        <f>B12-B13</f>
        <v>0</v>
      </c>
      <c r="C14" s="4" t="s">
        <v>108</v>
      </c>
      <c r="D14" s="6"/>
    </row>
  </sheetData>
  <sheetProtection sheet="1" objects="1" scenarios="1"/>
  <protectedRanges>
    <protectedRange sqref="B5" name="Range1"/>
    <protectedRange sqref="B6" name="Range2"/>
    <protectedRange sqref="B7" name="Range3"/>
  </protectedRanges>
  <hyperlinks>
    <hyperlink ref="D5" r:id="rId1" xr:uid="{5937A27C-76DE-44C7-B5F9-808C8B5E6269}"/>
    <hyperlink ref="D6" r:id="rId2" location="q=*%3A*" xr:uid="{00FFA583-FBF9-4EAE-B17D-C8EC4606B64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GUIDELINES</vt:lpstr>
      <vt:lpstr>Budget Template</vt:lpstr>
      <vt:lpstr>Box Office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Verity Leigh</dc:creator>
  <cp:keywords/>
  <dc:description/>
  <cp:lastModifiedBy>Hannah Slimmon</cp:lastModifiedBy>
  <cp:revision/>
  <dcterms:created xsi:type="dcterms:W3CDTF">2023-12-13T11:57:22Z</dcterms:created>
  <dcterms:modified xsi:type="dcterms:W3CDTF">2024-08-16T14:57:31Z</dcterms:modified>
  <cp:category/>
  <cp:contentStatus/>
</cp:coreProperties>
</file>